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тепана Разина д. 95 к.2" sheetId="1" r:id="rId1"/>
  </sheets>
  <externalReferences>
    <externalReference r:id="rId2"/>
  </externalReferences>
  <definedNames>
    <definedName name="АДРЕС" localSheetId="0">'ул Степана Разина д. 95 к.2'!$B$3</definedName>
    <definedName name="АДРЕС">#REF!</definedName>
    <definedName name="АДРЕС2">#REF!</definedName>
    <definedName name="ВХДОЛГ" localSheetId="0">'ул Степана Разина д. 95 к.2'!$G$9</definedName>
    <definedName name="ВХДОЛГ">#REF!</definedName>
    <definedName name="ВХСАЛЬДО" localSheetId="0">'ул Степана Разина д. 95 к.2'!$D$9</definedName>
    <definedName name="ВХСАЛЬДО">#REF!</definedName>
    <definedName name="ВХСАЛЬДО3МЕС">#REF!</definedName>
    <definedName name="ДОГОВОР" localSheetId="0">'ул Степана Разина д. 95 к.2'!$B$4</definedName>
    <definedName name="ДОГОВОР">#REF!</definedName>
    <definedName name="ДОЛГ" localSheetId="0">'ул Степана Разина д. 95 к.2'!$A$9</definedName>
    <definedName name="ДОЛГ">#REF!</definedName>
    <definedName name="ЗАТРАЧЕНОК" localSheetId="0">'ул Степана Разина д. 95 к.2'!$D$41</definedName>
    <definedName name="ЗАТРАЧЕНОК">#REF!</definedName>
    <definedName name="ЗАТРАЧЕНОТ" localSheetId="0">'ул Степана Разина д. 95 к.2'!$D$40</definedName>
    <definedName name="ЗАТРАЧЕНОТ">#REF!</definedName>
    <definedName name="ЗАТРЕМ" localSheetId="0">'ул Степана Разина д. 95 к.2'!$D$56</definedName>
    <definedName name="ЗАТРЕМ">#REF!</definedName>
    <definedName name="ИСХДОЛГ" localSheetId="0">'ул Степана Разина д. 95 к.2'!$G$46</definedName>
    <definedName name="ИСХДОЛГ">#REF!</definedName>
    <definedName name="ИСХСАЛЬДО" localSheetId="0">'ул Степана Разина д. 95 к.2'!$D$46</definedName>
    <definedName name="ИСХСАЛЬДО">#REF!</definedName>
    <definedName name="ИСХСАЛЬДО3МЕС">#REF!</definedName>
    <definedName name="КАП" localSheetId="0">'ул Степана Разина д. 95 к.2'!$C$41</definedName>
    <definedName name="КАП">#REF!</definedName>
    <definedName name="КАПРЕМ">#REF!</definedName>
    <definedName name="КПЕРЕЧИСК" localSheetId="0">'ул Степана Разина д. 95 к.2'!$G$41</definedName>
    <definedName name="КПЕРЕЧИСК">#REF!</definedName>
    <definedName name="КПЕРЕЧИСТ" localSheetId="0">'ул Степана Разина д. 95 к.2'!$G$40</definedName>
    <definedName name="КПЕРЕЧИСТ">#REF!</definedName>
    <definedName name="НАЧЗАГОД">#REF!</definedName>
    <definedName name="НАЧЗАГОДНЕЖ">#REF!</definedName>
    <definedName name="НАЧРЕМ" localSheetId="0">'ул Степана Разина д. 95 к.2'!$D$54</definedName>
    <definedName name="НАЧРЕМ">#REF!</definedName>
    <definedName name="НЕЖНАЧРЕМ" localSheetId="0">'ул Степана Разина д. 95 к.2'!$D$55</definedName>
    <definedName name="НЕЖНАЧРЕМ">#REF!</definedName>
    <definedName name="ОПАЛЧЕНОТ" localSheetId="0">'ул Степана Разина д. 95 к.2'!$E$40</definedName>
    <definedName name="ОПАЛЧЕНОТ">#REF!</definedName>
    <definedName name="ОПЛАЧЕНОК" localSheetId="0">'ул Степана Разина д. 95 к.2'!$E$41</definedName>
    <definedName name="ОПЛАЧЕНОК">#REF!</definedName>
    <definedName name="ОСВОЕНО">#REF!</definedName>
    <definedName name="ОСТ" localSheetId="0">'ул Степана Разина д. 95 к.2'!$A$46</definedName>
    <definedName name="ОСТ">#REF!</definedName>
    <definedName name="ПЛОЩАДЬ" localSheetId="0">'ул Степана Разина д. 95 к.2'!$B$5</definedName>
    <definedName name="ПЛОЩАДЬ">#REF!</definedName>
    <definedName name="ПЛОЩАДЬДОМА">#REF!</definedName>
    <definedName name="РАЗМЕРПЛАТЫ" localSheetId="0">'ул Степана Разина д. 95 к.2'!$C$11</definedName>
    <definedName name="РАЗМЕРПЛАТЫ">#REF!</definedName>
    <definedName name="СНРЕМ" localSheetId="0">'ул Степана Разина д. 95 к.2'!#REF!</definedName>
    <definedName name="СНРЕМ">#REF!</definedName>
    <definedName name="ТАРОТОП" localSheetId="0">'ул Степана Разина д. 95 к.2'!$C$16</definedName>
    <definedName name="ТАРОТОП">#REF!</definedName>
    <definedName name="ТАРХВС" localSheetId="0">'ул Степана Разина д. 95 к.2'!$C$17</definedName>
    <definedName name="ТАРХВС">#REF!</definedName>
    <definedName name="ТБО" localSheetId="0">'ул Степана Разина д. 95 к.2'!$C$13</definedName>
    <definedName name="ТБО">#REF!</definedName>
    <definedName name="ТБОНАЧ" localSheetId="0">'ул Степана Разина д. 95 к.2'!$D$13</definedName>
    <definedName name="ТБОНАЧ">#REF!</definedName>
    <definedName name="ТБОНЕД" localSheetId="0">'ул Степана Разина д. 95 к.2'!$F$13</definedName>
    <definedName name="ТБОНЕД">#REF!</definedName>
    <definedName name="ТБООПЛ" localSheetId="0">'ул Степана Разина д. 95 к.2'!$E$13</definedName>
    <definedName name="ТБООПЛ">#REF!</definedName>
    <definedName name="ТБОПОСТ" localSheetId="0">'ул Степана Разина д. 95 к.2'!$G$13</definedName>
    <definedName name="ТБОПОСТ">#REF!</definedName>
    <definedName name="ТЕК" localSheetId="0">'ул Степана Разина д. 95 к.2'!$C$40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<sst xmlns="http://schemas.openxmlformats.org/spreadsheetml/2006/main" count="72" uniqueCount="69">
  <si>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</si>
  <si>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</si>
  <si>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Степана Разина д. 95 к.2</t>
  </si>
  <si>
    <t>Договор управления №:</t>
  </si>
  <si>
    <t xml:space="preserve">№ 107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</si>
  <si>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</si>
  <si>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</si>
  <si>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</si>
  <si>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</si>
  <si>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</si>
  <si>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</si>
  <si>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</si>
  <si>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</si>
  <si>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</si>
  <si>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</si>
  <si>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</si>
  <si>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</si>
  <si>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</si>
  <si>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</si>
  <si>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</si>
  <si>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</si>
  <si>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</si>
  <si>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</si>
  <si>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</si>
  <si>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</si>
  <si>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</si>
  <si>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</si>
  <si>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</si>
  <si>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Лифт</t>
  </si>
  <si>
    <t>Домофон</t>
  </si>
  <si>
    <t>Содержание мусоропровода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</si>
  <si>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</si>
  <si>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</si>
  <si>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</si>
  <si>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</si>
  <si>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</si>
  <si>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</si>
  <si>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</si>
  <si>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</si>
  <si>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</si>
  <si>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</si>
  <si>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</si>
  <si>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</si>
  <si>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канализации</t>
  </si>
  <si>
    <t>Техническое обследование лифтов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</si>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</sst>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/>
  <dimension ref="A1:CS712"/>
  <sheetViews>
    <sheetView tabSelected="1" topLeftCell="A43" workbookViewId="0">
      <selection activeCell="A59" sqref="A59:IV59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3831.1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421648.18999999919</v>
      </c>
      <c r="E9" s="10" t="s">
        <v>8</v>
      </c>
      <c r="F9" s="11"/>
      <c r="G9" s="9">
        <v>53783.470000000008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419102.77999999962</v>
      </c>
      <c r="E13" s="24">
        <v>404511.7899999998</v>
      </c>
      <c r="F13" s="25">
        <f>ТБОНАЧ-ТБООПЛ</f>
        <v>14590.989999999816</v>
      </c>
      <c r="G13" s="26">
        <f>ТБООПЛ</f>
        <v>404511.7899999998</v>
      </c>
    </row>
    <row r="14" spans="1:7" ht="13.5" thickBot="1" x14ac:dyDescent="0.25">
      <c r="A14" s="27"/>
      <c r="B14" s="28" t="s">
        <v>17</v>
      </c>
      <c r="C14" s="29"/>
      <c r="D14" s="30">
        <f>D13</f>
        <v>419102.77999999962</v>
      </c>
      <c r="E14" s="30">
        <f>E13</f>
        <v>404511.7899999998</v>
      </c>
      <c r="F14" s="30">
        <f>F13</f>
        <v>14590.989999999816</v>
      </c>
      <c r="G14" s="30">
        <f>SUM(ТБОПОСТ)</f>
        <v>404511.7899999998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1260731.3299999998</v>
      </c>
      <c r="E16" s="24">
        <v>1228165.8700000008</v>
      </c>
      <c r="F16" s="25">
        <f t="shared" ref="F16:F25" si="0">D16-E16</f>
        <v>32565.459999999031</v>
      </c>
      <c r="G16" s="26">
        <f t="shared" ref="G16:G25" si="1">E16</f>
        <v>1228165.8700000008</v>
      </c>
    </row>
    <row r="17" spans="1:7" x14ac:dyDescent="0.2">
      <c r="A17" s="34"/>
      <c r="B17" s="35" t="s">
        <v>20</v>
      </c>
      <c r="C17" s="23">
        <v>25.95</v>
      </c>
      <c r="D17" s="24">
        <v>129392.61000000004</v>
      </c>
      <c r="E17" s="24">
        <v>128247.60000000009</v>
      </c>
      <c r="F17" s="25">
        <f t="shared" si="0"/>
        <v>1145.0099999999511</v>
      </c>
      <c r="G17" s="26">
        <f t="shared" si="1"/>
        <v>128247.60000000009</v>
      </c>
    </row>
    <row r="18" spans="1:7" x14ac:dyDescent="0.2">
      <c r="A18" s="34"/>
      <c r="B18" s="35" t="s">
        <v>21</v>
      </c>
      <c r="C18" s="23">
        <v>17.79</v>
      </c>
      <c r="D18" s="24">
        <v>88845.350000000035</v>
      </c>
      <c r="E18" s="24">
        <v>87902.680000000066</v>
      </c>
      <c r="F18" s="25">
        <f t="shared" si="0"/>
        <v>942.66999999996915</v>
      </c>
      <c r="G18" s="26">
        <f t="shared" si="1"/>
        <v>87902.680000000066</v>
      </c>
    </row>
    <row r="19" spans="1:7" x14ac:dyDescent="0.2">
      <c r="A19" s="34"/>
      <c r="B19" s="35" t="s">
        <v>22</v>
      </c>
      <c r="C19" s="23" t="s">
        <v>23</v>
      </c>
      <c r="D19" s="24">
        <v>462115.01000000007</v>
      </c>
      <c r="E19" s="24">
        <v>450749.49999999953</v>
      </c>
      <c r="F19" s="25">
        <f t="shared" si="0"/>
        <v>11365.510000000533</v>
      </c>
      <c r="G19" s="26">
        <f t="shared" si="1"/>
        <v>450749.49999999953</v>
      </c>
    </row>
    <row r="20" spans="1:7" x14ac:dyDescent="0.2">
      <c r="A20" s="34"/>
      <c r="B20" s="35" t="s">
        <v>24</v>
      </c>
      <c r="C20" s="23">
        <v>17.79</v>
      </c>
      <c r="D20" s="24">
        <v>54718.430000000029</v>
      </c>
      <c r="E20" s="24">
        <v>53714.779999999977</v>
      </c>
      <c r="F20" s="25">
        <f t="shared" si="0"/>
        <v>1003.6500000000524</v>
      </c>
      <c r="G20" s="26">
        <f t="shared" si="1"/>
        <v>53714.779999999977</v>
      </c>
    </row>
    <row r="21" spans="1:7" x14ac:dyDescent="0.2">
      <c r="A21" s="34"/>
      <c r="B21" s="35" t="s">
        <v>25</v>
      </c>
      <c r="C21" s="23">
        <v>4.2300000000000004</v>
      </c>
      <c r="D21" s="24">
        <v>189352.76</v>
      </c>
      <c r="E21" s="24">
        <v>195133.78000000003</v>
      </c>
      <c r="F21" s="25">
        <f t="shared" si="0"/>
        <v>-5781.0200000000186</v>
      </c>
      <c r="G21" s="26">
        <f t="shared" si="1"/>
        <v>195133.78000000003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2185155.4900000002</v>
      </c>
      <c r="E26" s="30">
        <f>SUM(E16:E25)</f>
        <v>2143914.2100000009</v>
      </c>
      <c r="F26" s="30">
        <f>SUM(F16:F25)</f>
        <v>41241.279999999519</v>
      </c>
      <c r="G26" s="30">
        <f>SUM(G16:G25)</f>
        <v>2143914.2100000009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155618.85000000003</v>
      </c>
      <c r="E28" s="24">
        <v>143879.10000000006</v>
      </c>
      <c r="F28" s="25">
        <f>D28-E28</f>
        <v>11739.749999999971</v>
      </c>
      <c r="G28" s="26">
        <f t="shared" ref="G28:G37" si="2">E28</f>
        <v>143879.10000000006</v>
      </c>
    </row>
    <row r="29" spans="1:7" x14ac:dyDescent="0.2">
      <c r="A29" s="34"/>
      <c r="B29" s="35" t="s">
        <v>28</v>
      </c>
      <c r="C29" s="23">
        <v>3.15</v>
      </c>
      <c r="D29" s="24">
        <v>144611.22000000003</v>
      </c>
      <c r="E29" s="24">
        <v>139202.99</v>
      </c>
      <c r="F29" s="25">
        <f>D29-E29</f>
        <v>5408.2300000000396</v>
      </c>
      <c r="G29" s="26">
        <f t="shared" si="2"/>
        <v>139202.99</v>
      </c>
    </row>
    <row r="30" spans="1:7" x14ac:dyDescent="0.2">
      <c r="A30" s="34"/>
      <c r="B30" s="35" t="s">
        <v>29</v>
      </c>
      <c r="C30" s="23">
        <v>0</v>
      </c>
      <c r="D30" s="24">
        <v>27105</v>
      </c>
      <c r="E30" s="24">
        <v>26597.470000000008</v>
      </c>
      <c r="F30" s="25">
        <f t="shared" ref="F30:F37" si="3">D30-E30</f>
        <v>507.52999999999156</v>
      </c>
      <c r="G30" s="26">
        <f t="shared" si="2"/>
        <v>26597.470000000008</v>
      </c>
    </row>
    <row r="31" spans="1:7" x14ac:dyDescent="0.2">
      <c r="A31" s="34"/>
      <c r="B31" s="35" t="s">
        <v>30</v>
      </c>
      <c r="C31" s="23">
        <v>0.92</v>
      </c>
      <c r="D31" s="24">
        <v>42295.920000000006</v>
      </c>
      <c r="E31" s="24">
        <v>40867.560000000005</v>
      </c>
      <c r="F31" s="25">
        <f t="shared" si="3"/>
        <v>1428.3600000000006</v>
      </c>
      <c r="G31" s="26">
        <f t="shared" si="2"/>
        <v>40867.560000000005</v>
      </c>
    </row>
    <row r="32" spans="1:7" x14ac:dyDescent="0.2">
      <c r="A32" s="34"/>
      <c r="B32" s="35" t="s">
        <v>31</v>
      </c>
      <c r="C32" s="23">
        <v>7.14</v>
      </c>
      <c r="D32" s="24">
        <v>20520.36</v>
      </c>
      <c r="E32" s="24">
        <v>17507.810000000001</v>
      </c>
      <c r="F32" s="25">
        <f t="shared" si="3"/>
        <v>3012.5499999999993</v>
      </c>
      <c r="G32" s="26">
        <f t="shared" si="2"/>
        <v>17507.810000000001</v>
      </c>
    </row>
    <row r="33" spans="1:7" x14ac:dyDescent="0.2">
      <c r="A33" s="34"/>
      <c r="B33" s="35" t="s">
        <v>32</v>
      </c>
      <c r="C33" s="23">
        <v>70</v>
      </c>
      <c r="D33" s="24">
        <v>11620</v>
      </c>
      <c r="E33" s="24">
        <v>11202.720000000001</v>
      </c>
      <c r="F33" s="25">
        <f t="shared" si="3"/>
        <v>417.27999999999884</v>
      </c>
      <c r="G33" s="26">
        <f t="shared" si="2"/>
        <v>11202.720000000001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33</v>
      </c>
      <c r="C38" s="29"/>
      <c r="D38" s="30">
        <f>SUM(D28:D37)</f>
        <v>401771.35000000003</v>
      </c>
      <c r="E38" s="30">
        <f>SUM(E28:E37)</f>
        <v>379257.65000000014</v>
      </c>
      <c r="F38" s="30">
        <f>SUM(F28:F37)</f>
        <v>22513.7</v>
      </c>
      <c r="G38" s="30">
        <f>SUM(G28:G37)</f>
        <v>379257.65000000014</v>
      </c>
    </row>
    <row r="39" spans="1:7" ht="12.75" customHeight="1" x14ac:dyDescent="0.2">
      <c r="A39" s="16" t="s">
        <v>34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35</v>
      </c>
      <c r="C40" s="23">
        <v>1.8200000000000005</v>
      </c>
      <c r="D40" s="24">
        <v>83677.199999999924</v>
      </c>
      <c r="E40" s="24">
        <v>80851.450000000084</v>
      </c>
      <c r="F40" s="25">
        <f>ЗАТРАЧЕНОТ-ОПАЛЧЕНОТ</f>
        <v>2825.7499999998399</v>
      </c>
      <c r="G40" s="45">
        <v>13311.16</v>
      </c>
    </row>
    <row r="41" spans="1:7" x14ac:dyDescent="0.2">
      <c r="A41" s="21"/>
      <c r="B41" s="35" t="s">
        <v>36</v>
      </c>
      <c r="C41" s="23">
        <v>1.5</v>
      </c>
      <c r="D41" s="24">
        <v>16162.199999999999</v>
      </c>
      <c r="E41" s="24">
        <v>21552.390000000003</v>
      </c>
      <c r="F41" s="25">
        <f>ЗАТРАЧЕНОК-ОПЛАЧЕНОК</f>
        <v>-5390.1900000000041</v>
      </c>
      <c r="G41" s="45">
        <v>0</v>
      </c>
    </row>
    <row r="42" spans="1:7" ht="13.5" thickBot="1" x14ac:dyDescent="0.25">
      <c r="A42" s="27"/>
      <c r="B42" s="46" t="s">
        <v>33</v>
      </c>
      <c r="C42" s="40"/>
      <c r="D42" s="30">
        <f>SUM(D40:D41)</f>
        <v>99839.399999999921</v>
      </c>
      <c r="E42" s="30">
        <f>E41+E40</f>
        <v>102403.84000000008</v>
      </c>
      <c r="F42" s="30">
        <f>F41+F40</f>
        <v>-2564.4400000001642</v>
      </c>
      <c r="G42" s="30">
        <f>КПЕРЕЧИСТ+КПЕРЕЧИСК</f>
        <v>13311.16</v>
      </c>
    </row>
    <row r="43" spans="1:7" x14ac:dyDescent="0.2">
      <c r="A43" s="31" t="s">
        <v>37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3105869.02</v>
      </c>
      <c r="E44" s="30">
        <f>E42+E38+E26+E14</f>
        <v>3030087.4900000012</v>
      </c>
      <c r="F44" s="30">
        <f>F42+F38+F26+F14</f>
        <v>75781.529999999169</v>
      </c>
      <c r="G44" s="30">
        <f>G42+G38+G26+G14</f>
        <v>2940994.8100000005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38</v>
      </c>
      <c r="B46" s="7"/>
      <c r="C46" s="8"/>
      <c r="D46" s="51">
        <v>497429.71999999991</v>
      </c>
      <c r="E46" s="10" t="s">
        <v>8</v>
      </c>
      <c r="F46" s="11"/>
      <c r="G46" s="9">
        <v>125916.28999999996</v>
      </c>
    </row>
    <row r="50" spans="1:7" ht="15" x14ac:dyDescent="0.25">
      <c r="A50" s="5" t="s">
        <v>39</v>
      </c>
      <c r="B50" s="5"/>
      <c r="C50" s="5"/>
      <c r="D50" s="6"/>
      <c r="E50" s="52"/>
      <c r="F50" s="52"/>
    </row>
    <row r="52" spans="1:7" x14ac:dyDescent="0.2">
      <c r="A52" s="3" t="s">
        <v>40</v>
      </c>
      <c r="C52" s="53"/>
      <c r="D52" s="53"/>
      <c r="E52" s="53"/>
    </row>
    <row r="54" spans="1:7" x14ac:dyDescent="0.2">
      <c r="A54" s="54" t="s">
        <v>41</v>
      </c>
      <c r="B54" s="55"/>
      <c r="D54" s="56">
        <v>80851.449999999953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42</v>
      </c>
      <c r="B56" s="58"/>
      <c r="D56" s="59">
        <v>13311.16</v>
      </c>
      <c r="E56" s="59"/>
    </row>
    <row r="57" spans="1:7" x14ac:dyDescent="0.2">
      <c r="A57" s="60" t="s">
        <v>43</v>
      </c>
      <c r="B57" s="60"/>
      <c r="C57" s="60"/>
      <c r="D57" s="60"/>
      <c r="E57" s="60"/>
      <c r="F57" s="60">
        <v>8791.16</v>
      </c>
      <c r="G57" s="60"/>
    </row>
    <row r="58" spans="1:7" s="62" customFormat="1" x14ac:dyDescent="0.2">
      <c r="A58" s="61" t="s">
        <v>44</v>
      </c>
      <c r="B58" s="61"/>
      <c r="C58" s="61"/>
      <c r="D58" s="61"/>
      <c r="E58" s="61"/>
      <c r="F58" s="61">
        <v>4520</v>
      </c>
      <c r="G58" s="61"/>
    </row>
    <row r="59" spans="1:7" s="62" customFormat="1" x14ac:dyDescent="0.2"/>
    <row r="60" spans="1:7" s="62" customFormat="1" x14ac:dyDescent="0.2">
      <c r="A60" s="63" t="s">
        <v>45</v>
      </c>
    </row>
    <row r="61" spans="1:7" s="62" customFormat="1" x14ac:dyDescent="0.2"/>
    <row r="62" spans="1:7" s="62" customFormat="1" x14ac:dyDescent="0.2">
      <c r="A62" s="64" t="s">
        <v>46</v>
      </c>
      <c r="B62" s="64"/>
      <c r="D62" s="65">
        <v>-9376.2500000001164</v>
      </c>
      <c r="E62" s="66"/>
    </row>
    <row r="63" spans="1:7" s="62" customFormat="1" x14ac:dyDescent="0.2">
      <c r="A63" s="64" t="s">
        <v>47</v>
      </c>
      <c r="B63" s="64"/>
      <c r="D63" s="67">
        <v>21552.39</v>
      </c>
      <c r="E63" s="68"/>
    </row>
    <row r="64" spans="1:7" s="62" customFormat="1" x14ac:dyDescent="0.2">
      <c r="A64" s="64" t="s">
        <v>48</v>
      </c>
      <c r="B64" s="64"/>
      <c r="D64" s="67">
        <v>1200</v>
      </c>
      <c r="E64" s="68"/>
    </row>
    <row r="65" spans="1:97" s="62" customFormat="1" x14ac:dyDescent="0.2">
      <c r="A65" s="64" t="s">
        <v>49</v>
      </c>
      <c r="B65" s="64"/>
      <c r="D65" s="67">
        <v>719271.81</v>
      </c>
      <c r="E65" s="68"/>
    </row>
    <row r="66" spans="1:97" s="62" customFormat="1" x14ac:dyDescent="0.2">
      <c r="A66" s="64" t="s">
        <v>50</v>
      </c>
      <c r="B66" s="64"/>
      <c r="D66" s="69">
        <v>0</v>
      </c>
      <c r="E66" s="70"/>
    </row>
    <row r="67" spans="1:97" s="62" customFormat="1" x14ac:dyDescent="0.2">
      <c r="A67" s="71" t="s">
        <v>51</v>
      </c>
      <c r="B67" s="71"/>
      <c r="C67" s="71"/>
      <c r="D67" s="71"/>
      <c r="E67" s="71"/>
      <c r="F67" s="71" t="s">
        <v>52</v>
      </c>
      <c r="G67" s="71"/>
    </row>
    <row r="68" spans="1:97" s="62" customFormat="1" x14ac:dyDescent="0.2">
      <c r="A68" s="72" t="s">
        <v>53</v>
      </c>
      <c r="B68" s="72"/>
      <c r="D68" s="73">
        <v>13376.139999999898</v>
      </c>
      <c r="E68" s="74"/>
    </row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>
      <c r="A73" s="75" t="s">
        <v>54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55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56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6"/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57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58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59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60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61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62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63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64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 t="s">
        <v>65</v>
      </c>
      <c r="B89" s="77"/>
      <c r="C89" s="77"/>
      <c r="D89" s="77"/>
      <c r="E89" s="77"/>
      <c r="F89" s="78" t="s">
        <v>66</v>
      </c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67</v>
      </c>
      <c r="B92" s="77"/>
      <c r="C92" s="77"/>
      <c r="D92" s="77"/>
      <c r="E92" s="77"/>
      <c r="F92" s="78" t="s">
        <v>68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0">
    <mergeCell ref="F91:G91"/>
    <mergeCell ref="F92:G92"/>
    <mergeCell ref="A81:G81"/>
    <mergeCell ref="A82:G82"/>
    <mergeCell ref="A83:G83"/>
    <mergeCell ref="A85:G85"/>
    <mergeCell ref="A86:G86"/>
    <mergeCell ref="F89:G89"/>
    <mergeCell ref="A73:G73"/>
    <mergeCell ref="A74:G74"/>
    <mergeCell ref="A75:G75"/>
    <mergeCell ref="A77:G77"/>
    <mergeCell ref="A78:G78"/>
    <mergeCell ref="A79:G79"/>
    <mergeCell ref="A66:B66"/>
    <mergeCell ref="D66:E66"/>
    <mergeCell ref="A67:E67"/>
    <mergeCell ref="F67:G67"/>
    <mergeCell ref="A68:B68"/>
    <mergeCell ref="D68:E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Степана Разина д. 95 к.2</vt:lpstr>
      <vt:lpstr>'ул Степана Разина д. 95 к.2'!АДРЕС</vt:lpstr>
      <vt:lpstr>'ул Степана Разина д. 95 к.2'!ВХДОЛГ</vt:lpstr>
      <vt:lpstr>'ул Степана Разина д. 95 к.2'!ВХСАЛЬДО</vt:lpstr>
      <vt:lpstr>'ул Степана Разина д. 95 к.2'!ДОГОВОР</vt:lpstr>
      <vt:lpstr>'ул Степана Разина д. 95 к.2'!ДОЛГ</vt:lpstr>
      <vt:lpstr>'ул Степана Разина д. 95 к.2'!ЗАТРАЧЕНОК</vt:lpstr>
      <vt:lpstr>'ул Степана Разина д. 95 к.2'!ЗАТРАЧЕНОТ</vt:lpstr>
      <vt:lpstr>'ул Степана Разина д. 95 к.2'!ЗАТРЕМ</vt:lpstr>
      <vt:lpstr>'ул Степана Разина д. 95 к.2'!ИСХДОЛГ</vt:lpstr>
      <vt:lpstr>'ул Степана Разина д. 95 к.2'!ИСХСАЛЬДО</vt:lpstr>
      <vt:lpstr>'ул Степана Разина д. 95 к.2'!КАП</vt:lpstr>
      <vt:lpstr>'ул Степана Разина д. 95 к.2'!КПЕРЕЧИСК</vt:lpstr>
      <vt:lpstr>'ул Степана Разина д. 95 к.2'!КПЕРЕЧИСТ</vt:lpstr>
      <vt:lpstr>'ул Степана Разина д. 95 к.2'!НАЧРЕМ</vt:lpstr>
      <vt:lpstr>'ул Степана Разина д. 95 к.2'!НЕЖНАЧРЕМ</vt:lpstr>
      <vt:lpstr>'ул Степана Разина д. 95 к.2'!ОПАЛЧЕНОТ</vt:lpstr>
      <vt:lpstr>'ул Степана Разина д. 95 к.2'!ОПЛАЧЕНОК</vt:lpstr>
      <vt:lpstr>'ул Степана Разина д. 95 к.2'!ОСТ</vt:lpstr>
      <vt:lpstr>'ул Степана Разина д. 95 к.2'!ПЛОЩАДЬ</vt:lpstr>
      <vt:lpstr>'ул Степана Разина д. 95 к.2'!РАЗМЕРПЛАТЫ</vt:lpstr>
      <vt:lpstr>'ул Степана Разина д. 95 к.2'!ТАРОТОП</vt:lpstr>
      <vt:lpstr>'ул Степана Разина д. 95 к.2'!ТАРХВС</vt:lpstr>
      <vt:lpstr>'ул Степана Разина д. 95 к.2'!ТБО</vt:lpstr>
      <vt:lpstr>'ул Степана Разина д. 95 к.2'!ТБОНАЧ</vt:lpstr>
      <vt:lpstr>'ул Степана Разина д. 95 к.2'!ТБОНЕД</vt:lpstr>
      <vt:lpstr>'ул Степана Разина д. 95 к.2'!ТБООПЛ</vt:lpstr>
      <vt:lpstr>'ул Степана Разина д. 95 к.2'!ТБОПОСТ</vt:lpstr>
      <vt:lpstr>'ул Степана Разина д. 95 к.2'!ТЕК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2018-03-30T13:21:53Z</dcterms:created>
  <dcterms:modified xsi:type="dcterms:W3CDTF">2018-03-30T13:21:53Z</dcterms:modified>
</cp:coreProperties>
</file>